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Categories" sheetId="2" state="visible" r:id="rId2"/>
    <sheet name="Art 9 Metrics" sheetId="3" state="visible" r:id="rId3"/>
    <sheet name="Quartiles" sheetId="4" state="visible" r:id="rId4"/>
    <sheet name="Joint Assessment" sheetId="5" state="visible" r:id="rId5"/>
    <sheet name="Timelin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A2733"/>
      <sz val="14"/>
    </font>
    <font>
      <i val="1"/>
      <color rgb="005A6B72"/>
      <sz val="9"/>
    </font>
    <font>
      <sz val="10"/>
    </font>
    <font>
      <b val="1"/>
      <color rgb="00FFFFFF"/>
      <sz val="10"/>
    </font>
    <font>
      <i val="1"/>
      <sz val="10"/>
    </font>
    <font>
      <i val="1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EEF2F4"/>
      </patternFill>
    </fill>
  </fills>
  <borders count="2">
    <border>
      <left/>
      <right/>
      <top/>
      <bottom/>
      <diagonal/>
    </border>
    <border>
      <left style="thin">
        <color rgb="00B7C4CA"/>
      </left>
      <right style="thin">
        <color rgb="00B7C4CA"/>
      </right>
      <top style="thin">
        <color rgb="00B7C4CA"/>
      </top>
      <bottom style="thin">
        <color rgb="00B7C4C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5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0" fontId="6" fillId="0" borderId="1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>
      <c r="A1" s="1" t="inlineStr">
        <is>
          <t>EU Pay Transparency Gap Analysis — Directive (EU) 2023/970</t>
        </is>
      </c>
    </row>
    <row r="2">
      <c r="A2" s="2" t="inlineStr">
        <is>
          <t>FREE TEMPLATE — XLSX · PDF · MD | v1.0 · 2026-07-17 · orbiqhq.com/templates/eu-pay-transparency-gap-analysis · Not legal advice</t>
        </is>
      </c>
    </row>
    <row r="3">
      <c r="B3" s="3" t="inlineStr"/>
    </row>
    <row r="4">
      <c r="B4" s="3" t="inlineStr">
        <is>
          <t>PURPOSE — Compute the Article 9 gender pay gap metrics, test every category of workers against the Article 10</t>
        </is>
      </c>
    </row>
    <row r="5">
      <c r="B5" s="3" t="inlineStr">
        <is>
          <t>5% threshold, and track the three cumulative joint-assessment conditions: (a) category gap ≥5%, (b) no objective</t>
        </is>
      </c>
    </row>
    <row r="6">
      <c r="B6" s="3" t="inlineStr">
        <is>
          <t>gender-neutral justification, (c) not remedied within 6 months of report submission. Only all three together</t>
        </is>
      </c>
    </row>
    <row r="7">
      <c r="B7" s="3" t="inlineStr">
        <is>
          <t>make a joint pay assessment mandatory.</t>
        </is>
      </c>
    </row>
    <row r="8">
      <c r="B8" s="3" t="inlineStr"/>
    </row>
    <row r="9">
      <c r="B9" s="3" t="inlineStr">
        <is>
          <t>SHEET GUIDE</t>
        </is>
      </c>
    </row>
    <row r="10">
      <c r="B10" s="3" t="inlineStr">
        <is>
          <t xml:space="preserve">  1. Categories — one row per category of workers (same work / work of equal value). The analytical core:</t>
        </is>
      </c>
    </row>
    <row r="11">
      <c r="B11" s="3" t="inlineStr">
        <is>
          <t xml:space="preserve">     gap %, ≥5% flag, justification status, remedy deadline (+6 months), and the joint-assessment flag, computed.</t>
        </is>
      </c>
    </row>
    <row r="12">
      <c r="B12" s="3" t="inlineStr">
        <is>
          <t xml:space="preserve">  2. Art 9 Metrics — company-wide report data set: mean gaps (weighted, computed), median gaps (input — medians</t>
        </is>
      </c>
    </row>
    <row r="13">
      <c r="B13" s="3" t="inlineStr">
        <is>
          <t xml:space="preserve">     need raw payroll distribution), proportions receiving variable components.</t>
        </is>
      </c>
    </row>
    <row r="14">
      <c r="B14" s="3" t="inlineStr">
        <is>
          <t xml:space="preserve">  3. Quartiles — female/male counts per quartile pay band with computed proportions (Art 9(1)(f)).</t>
        </is>
      </c>
    </row>
    <row r="15">
      <c r="B15" s="3" t="inlineStr">
        <is>
          <t xml:space="preserve">  4. Joint Assessment — the seven Art 10(2) checklist elements with status tracking.</t>
        </is>
      </c>
    </row>
    <row r="16">
      <c r="B16" s="3" t="inlineStr">
        <is>
          <t xml:space="preserve">  5. Timeline — reporting thresholds and deadlines incl. national variations, UK, Norway.</t>
        </is>
      </c>
    </row>
    <row r="17">
      <c r="B17" s="3" t="inlineStr"/>
    </row>
    <row r="18">
      <c r="B18" s="3" t="inlineStr">
        <is>
          <t>WORKED EXAMPLE — rows for the fictional Aurora Software GmbH (320 workers) are pre-loaded in italics.</t>
        </is>
      </c>
    </row>
    <row r="19">
      <c r="B19" s="3" t="inlineStr">
        <is>
          <t>Replace them with your data. Categories must rest on objective, gender-neutral criteria (Art 4(4)):</t>
        </is>
      </c>
    </row>
    <row r="20">
      <c r="B20" s="3" t="inlineStr">
        <is>
          <t>skills, effort, responsibility, working conditions.</t>
        </is>
      </c>
    </row>
    <row r="21">
      <c r="B21" s="3" t="inlineStr"/>
    </row>
    <row r="22">
      <c r="B22" s="3" t="inlineStr">
        <is>
          <t>GAP FORMULA — gap % = (avg male pay − avg female pay) / avg male pay × 100. A positive value means women</t>
        </is>
      </c>
    </row>
    <row r="23">
      <c r="B23" s="3" t="inlineStr">
        <is>
          <t>earn less on average; a negative value means men earn less. The 5% test applies to the absolute value.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4"/>
  <sheetViews>
    <sheetView workbookViewId="0">
      <selection activeCell="A1" sqref="A1"/>
    </sheetView>
  </sheetViews>
  <sheetFormatPr baseColWidth="8" defaultRowHeight="15"/>
  <cols>
    <col width="30" customWidth="1" min="1" max="1"/>
    <col width="34" customWidth="1" min="2" max="2"/>
    <col width="10" customWidth="1" min="3" max="3"/>
    <col width="10" customWidth="1" min="4" max="4"/>
    <col width="15" customWidth="1" min="5" max="5"/>
    <col width="15" customWidth="1" min="6" max="6"/>
    <col width="14" customWidth="1" min="7" max="7"/>
    <col width="14" customWidth="1" min="8" max="8"/>
    <col width="11" customWidth="1" min="9" max="9"/>
    <col width="12" customWidth="1" min="10" max="10"/>
    <col width="9" customWidth="1" min="11" max="11"/>
    <col width="20" customWidth="1" min="12" max="12"/>
    <col width="14" customWidth="1" min="13" max="13"/>
    <col width="18" customWidth="1" min="14" max="14"/>
    <col width="14" customWidth="1" min="15" max="15"/>
    <col width="22" customWidth="1" min="16" max="16"/>
  </cols>
  <sheetData>
    <row r="1">
      <c r="A1" s="1" t="inlineStr">
        <is>
          <t>Category Register &amp; Gap Analysis (Art 9(1)(g), Art 10(1))</t>
        </is>
      </c>
    </row>
    <row r="2">
      <c r="A2" s="2" t="inlineStr">
        <is>
          <t>One row per category of workers. Columns I–K and N, P are computed — do not overwrite.</t>
        </is>
      </c>
    </row>
    <row r="4">
      <c r="A4" s="4" t="inlineStr">
        <is>
          <t>Category (same work / equal value)</t>
        </is>
      </c>
      <c r="B4" s="4" t="inlineStr">
        <is>
          <t>Definition criteria</t>
        </is>
      </c>
      <c r="C4" s="4" t="inlineStr">
        <is>
          <t>Headcount F</t>
        </is>
      </c>
      <c r="D4" s="4" t="inlineStr">
        <is>
          <t>Headcount M</t>
        </is>
      </c>
      <c r="E4" s="4" t="inlineStr">
        <is>
          <t>Avg basic pay F (€)</t>
        </is>
      </c>
      <c r="F4" s="4" t="inlineStr">
        <is>
          <t>Avg basic pay M (€)</t>
        </is>
      </c>
      <c r="G4" s="4" t="inlineStr">
        <is>
          <t>Avg variable F (€)</t>
        </is>
      </c>
      <c r="H4" s="4" t="inlineStr">
        <is>
          <t>Avg variable M (€)</t>
        </is>
      </c>
      <c r="I4" s="4" t="inlineStr">
        <is>
          <t>Basic gap %</t>
        </is>
      </c>
      <c r="J4" s="4" t="inlineStr">
        <is>
          <t>Variable gap %</t>
        </is>
      </c>
      <c r="K4" s="4" t="inlineStr">
        <is>
          <t>≥5% flag</t>
        </is>
      </c>
      <c r="L4" s="4" t="inlineStr">
        <is>
          <t>Justification status</t>
        </is>
      </c>
      <c r="M4" s="4" t="inlineStr">
        <is>
          <t>Report submitted</t>
        </is>
      </c>
      <c r="N4" s="4" t="inlineStr">
        <is>
          <t>Remedy deadline (+6m)</t>
        </is>
      </c>
      <c r="O4" s="4" t="inlineStr">
        <is>
          <t>Remedied in time?</t>
        </is>
      </c>
      <c r="P4" s="4" t="inlineStr">
        <is>
          <t>Joint assessment required</t>
        </is>
      </c>
    </row>
    <row r="5">
      <c r="A5" s="5" t="inlineStr">
        <is>
          <t>Software Engineering — Grade 2</t>
        </is>
      </c>
      <c r="B5" s="5" t="inlineStr">
        <is>
          <t>Skills, effort, responsibility, working conditions</t>
        </is>
      </c>
      <c r="C5" s="5" t="n">
        <v>18</v>
      </c>
      <c r="D5" s="5" t="n">
        <v>22</v>
      </c>
      <c r="E5" s="5" t="n">
        <v>58200</v>
      </c>
      <c r="F5" s="5" t="n">
        <v>59100</v>
      </c>
      <c r="G5" s="5" t="n">
        <v>2800</v>
      </c>
      <c r="H5" s="5" t="n">
        <v>3050</v>
      </c>
      <c r="I5" s="6">
        <f>IF(F5&gt;0,ROUND((F5-E5)/F5*100,1),"")</f>
        <v/>
      </c>
      <c r="J5" s="6">
        <f>IF(H5&gt;0,ROUND((H5-G5)/H5*100,1),"")</f>
        <v/>
      </c>
      <c r="K5" s="6">
        <f>IF(I5="","",IF(OR(ABS(I5)&gt;=5,ABS(J5)&gt;=5),"YES","no"))</f>
        <v/>
      </c>
      <c r="L5" s="7" t="inlineStr"/>
      <c r="M5" s="7" t="inlineStr"/>
      <c r="N5" s="6">
        <f>IF(M5="","",TEXT(EDATE(DATEVALUE(M5),6),"yyyy-mm-dd"))</f>
        <v/>
      </c>
      <c r="O5" s="7" t="inlineStr"/>
      <c r="P5" s="6">
        <f>IF(K5&lt;&gt;"YES","no",IF(L5="Justified — objective criteria","no — justified",IF(O5="Yes","no — remedied",IF(L5="Not justified","YES — Art 10","pending analysis"))))</f>
        <v/>
      </c>
    </row>
    <row r="6">
      <c r="A6" s="5" t="inlineStr">
        <is>
          <t>Software Engineering — Grade 3</t>
        </is>
      </c>
      <c r="B6" s="5" t="inlineStr">
        <is>
          <t>Skills, effort, responsibility, working conditions</t>
        </is>
      </c>
      <c r="C6" s="5" t="n">
        <v>14</v>
      </c>
      <c r="D6" s="5" t="n">
        <v>23</v>
      </c>
      <c r="E6" s="5" t="n">
        <v>68400</v>
      </c>
      <c r="F6" s="5" t="n">
        <v>73900</v>
      </c>
      <c r="G6" s="5" t="n">
        <v>4100</v>
      </c>
      <c r="H6" s="5" t="n">
        <v>6050</v>
      </c>
      <c r="I6" s="6">
        <f>IF(F6&gt;0,ROUND((F6-E6)/F6*100,1),"")</f>
        <v/>
      </c>
      <c r="J6" s="6">
        <f>IF(H6&gt;0,ROUND((H6-G6)/H6*100,1),"")</f>
        <v/>
      </c>
      <c r="K6" s="6">
        <f>IF(I6="","",IF(OR(ABS(I6)&gt;=5,ABS(J6)&gt;=5),"YES","no"))</f>
        <v/>
      </c>
      <c r="L6" s="7" t="inlineStr">
        <is>
          <t>Not justified</t>
        </is>
      </c>
      <c r="M6" s="7" t="inlineStr">
        <is>
          <t>2027-06-07</t>
        </is>
      </c>
      <c r="N6" s="6">
        <f>IF(M6="","",TEXT(EDATE(DATEVALUE(M6),6),"yyyy-mm-dd"))</f>
        <v/>
      </c>
      <c r="O6" s="7" t="inlineStr">
        <is>
          <t>No</t>
        </is>
      </c>
      <c r="P6" s="6">
        <f>IF(K6&lt;&gt;"YES","no",IF(L6="Justified — objective criteria","no — justified",IF(O6="Yes","no — remedied",IF(L6="Not justified","YES — Art 10","pending analysis"))))</f>
        <v/>
      </c>
    </row>
    <row r="7">
      <c r="A7" s="5" t="inlineStr">
        <is>
          <t>Product Management</t>
        </is>
      </c>
      <c r="B7" s="5" t="inlineStr">
        <is>
          <t>Skills, effort, responsibility, working conditions</t>
        </is>
      </c>
      <c r="C7" s="5" t="n">
        <v>9</v>
      </c>
      <c r="D7" s="5" t="n">
        <v>11</v>
      </c>
      <c r="E7" s="5" t="n">
        <v>71500</v>
      </c>
      <c r="F7" s="5" t="n">
        <v>72300</v>
      </c>
      <c r="G7" s="5" t="n">
        <v>5200</v>
      </c>
      <c r="H7" s="5" t="n">
        <v>5400</v>
      </c>
      <c r="I7" s="6">
        <f>IF(F7&gt;0,ROUND((F7-E7)/F7*100,1),"")</f>
        <v/>
      </c>
      <c r="J7" s="6">
        <f>IF(H7&gt;0,ROUND((H7-G7)/H7*100,1),"")</f>
        <v/>
      </c>
      <c r="K7" s="6">
        <f>IF(I7="","",IF(OR(ABS(I7)&gt;=5,ABS(J7)&gt;=5),"YES","no"))</f>
        <v/>
      </c>
      <c r="L7" s="7" t="inlineStr"/>
      <c r="M7" s="7" t="inlineStr"/>
      <c r="N7" s="6">
        <f>IF(M7="","",TEXT(EDATE(DATEVALUE(M7),6),"yyyy-mm-dd"))</f>
        <v/>
      </c>
      <c r="O7" s="7" t="inlineStr"/>
      <c r="P7" s="6">
        <f>IF(K7&lt;&gt;"YES","no",IF(L7="Justified — objective criteria","no — justified",IF(O7="Yes","no — remedied",IF(L7="Not justified","YES — Art 10","pending analysis"))))</f>
        <v/>
      </c>
    </row>
    <row r="8">
      <c r="A8" s="5" t="inlineStr">
        <is>
          <t>Customer Success</t>
        </is>
      </c>
      <c r="B8" s="5" t="inlineStr">
        <is>
          <t>Skills, effort, responsibility, working conditions</t>
        </is>
      </c>
      <c r="C8" s="5" t="n">
        <v>26</v>
      </c>
      <c r="D8" s="5" t="n">
        <v>14</v>
      </c>
      <c r="E8" s="5" t="n">
        <v>48900</v>
      </c>
      <c r="F8" s="5" t="n">
        <v>49300</v>
      </c>
      <c r="G8" s="5" t="n">
        <v>3600</v>
      </c>
      <c r="H8" s="5" t="n">
        <v>3800</v>
      </c>
      <c r="I8" s="6">
        <f>IF(F8&gt;0,ROUND((F8-E8)/F8*100,1),"")</f>
        <v/>
      </c>
      <c r="J8" s="6">
        <f>IF(H8&gt;0,ROUND((H8-G8)/H8*100,1),"")</f>
        <v/>
      </c>
      <c r="K8" s="6">
        <f>IF(I8="","",IF(OR(ABS(I8)&gt;=5,ABS(J8)&gt;=5),"YES","no"))</f>
        <v/>
      </c>
      <c r="L8" s="7" t="inlineStr"/>
      <c r="M8" s="7" t="inlineStr"/>
      <c r="N8" s="6">
        <f>IF(M8="","",TEXT(EDATE(DATEVALUE(M8),6),"yyyy-mm-dd"))</f>
        <v/>
      </c>
      <c r="O8" s="7" t="inlineStr"/>
      <c r="P8" s="6">
        <f>IF(K8&lt;&gt;"YES","no",IF(L8="Justified — objective criteria","no — justified",IF(O8="Yes","no — remedied",IF(L8="Not justified","YES — Art 10","pending analysis"))))</f>
        <v/>
      </c>
    </row>
    <row r="9">
      <c r="A9" s="5" t="inlineStr">
        <is>
          <t>Sales</t>
        </is>
      </c>
      <c r="B9" s="5" t="inlineStr">
        <is>
          <t>Skills, effort, responsibility, working conditions</t>
        </is>
      </c>
      <c r="C9" s="5" t="n">
        <v>19</v>
      </c>
      <c r="D9" s="5" t="n">
        <v>27</v>
      </c>
      <c r="E9" s="5" t="n">
        <v>52700</v>
      </c>
      <c r="F9" s="5" t="n">
        <v>54100</v>
      </c>
      <c r="G9" s="5" t="n">
        <v>14800</v>
      </c>
      <c r="H9" s="5" t="n">
        <v>16900</v>
      </c>
      <c r="I9" s="6">
        <f>IF(F9&gt;0,ROUND((F9-E9)/F9*100,1),"")</f>
        <v/>
      </c>
      <c r="J9" s="6">
        <f>IF(H9&gt;0,ROUND((H9-G9)/H9*100,1),"")</f>
        <v/>
      </c>
      <c r="K9" s="6">
        <f>IF(I9="","",IF(OR(ABS(I9)&gt;=5,ABS(J9)&gt;=5),"YES","no"))</f>
        <v/>
      </c>
      <c r="L9" s="7" t="inlineStr">
        <is>
          <t>Justified — objective criteria</t>
        </is>
      </c>
      <c r="M9" s="7" t="inlineStr"/>
      <c r="N9" s="6">
        <f>IF(M9="","",TEXT(EDATE(DATEVALUE(M9),6),"yyyy-mm-dd"))</f>
        <v/>
      </c>
      <c r="O9" s="7" t="inlineStr"/>
      <c r="P9" s="6">
        <f>IF(K9&lt;&gt;"YES","no",IF(L9="Justified — objective criteria","no — justified",IF(O9="Yes","no — remedied",IF(L9="Not justified","YES — Art 10","pending analysis"))))</f>
        <v/>
      </c>
    </row>
    <row r="10">
      <c r="A10" s="5" t="inlineStr">
        <is>
          <t>Finance &amp; Operations</t>
        </is>
      </c>
      <c r="B10" s="5" t="inlineStr">
        <is>
          <t>Skills, effort, responsibility, working conditions</t>
        </is>
      </c>
      <c r="C10" s="5" t="n">
        <v>22</v>
      </c>
      <c r="D10" s="5" t="n">
        <v>12</v>
      </c>
      <c r="E10" s="5" t="n">
        <v>51200</v>
      </c>
      <c r="F10" s="5" t="n">
        <v>52000</v>
      </c>
      <c r="G10" s="5" t="n">
        <v>2100</v>
      </c>
      <c r="H10" s="5" t="n">
        <v>2250</v>
      </c>
      <c r="I10" s="6">
        <f>IF(F10&gt;0,ROUND((F10-E10)/F10*100,1),"")</f>
        <v/>
      </c>
      <c r="J10" s="6">
        <f>IF(H10&gt;0,ROUND((H10-G10)/H10*100,1),"")</f>
        <v/>
      </c>
      <c r="K10" s="6">
        <f>IF(I10="","",IF(OR(ABS(I10)&gt;=5,ABS(J10)&gt;=5),"YES","no"))</f>
        <v/>
      </c>
      <c r="L10" s="7" t="inlineStr"/>
      <c r="M10" s="7" t="inlineStr"/>
      <c r="N10" s="6">
        <f>IF(M10="","",TEXT(EDATE(DATEVALUE(M10),6),"yyyy-mm-dd"))</f>
        <v/>
      </c>
      <c r="O10" s="7" t="inlineStr"/>
      <c r="P10" s="6">
        <f>IF(K10&lt;&gt;"YES","no",IF(L10="Justified — objective criteria","no — justified",IF(O10="Yes","no — remedied",IF(L10="Not justified","YES — Art 10","pending analysis"))))</f>
        <v/>
      </c>
    </row>
    <row r="11">
      <c r="A11" s="5" t="inlineStr">
        <is>
          <t>Leadership (equal-value group)</t>
        </is>
      </c>
      <c r="B11" s="5" t="inlineStr">
        <is>
          <t>Skills, effort, responsibility, working conditions</t>
        </is>
      </c>
      <c r="C11" s="5" t="n">
        <v>8</v>
      </c>
      <c r="D11" s="5" t="n">
        <v>15</v>
      </c>
      <c r="E11" s="5" t="n">
        <v>112000</v>
      </c>
      <c r="F11" s="5" t="n">
        <v>118500</v>
      </c>
      <c r="G11" s="5" t="n">
        <v>22000</v>
      </c>
      <c r="H11" s="5" t="n">
        <v>26400</v>
      </c>
      <c r="I11" s="6">
        <f>IF(F11&gt;0,ROUND((F11-E11)/F11*100,1),"")</f>
        <v/>
      </c>
      <c r="J11" s="6">
        <f>IF(H11&gt;0,ROUND((H11-G11)/H11*100,1),"")</f>
        <v/>
      </c>
      <c r="K11" s="6">
        <f>IF(I11="","",IF(OR(ABS(I11)&gt;=5,ABS(J11)&gt;=5),"YES","no"))</f>
        <v/>
      </c>
      <c r="L11" s="7" t="inlineStr">
        <is>
          <t>Under analysis</t>
        </is>
      </c>
      <c r="M11" s="7" t="inlineStr"/>
      <c r="N11" s="6">
        <f>IF(M11="","",TEXT(EDATE(DATEVALUE(M11),6),"yyyy-mm-dd"))</f>
        <v/>
      </c>
      <c r="O11" s="7" t="inlineStr"/>
      <c r="P11" s="6">
        <f>IF(K11&lt;&gt;"YES","no",IF(L11="Justified — objective criteria","no — justified",IF(O11="Yes","no — remedied",IF(L11="Not justified","YES — Art 10","pending analysis"))))</f>
        <v/>
      </c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>
        <f>IF(F12&gt;0,ROUND((F12-E12)/F12*100,1),"")</f>
        <v/>
      </c>
      <c r="J12" s="7">
        <f>IF(H12&gt;0,ROUND((H12-G12)/H12*100,1),"")</f>
        <v/>
      </c>
      <c r="K12" s="7">
        <f>IF(I12="","",IF(OR(ABS(I12)&gt;=5,ABS(J12)&gt;=5),"YES","no"))</f>
        <v/>
      </c>
      <c r="L12" s="7" t="n"/>
      <c r="M12" s="7" t="n"/>
      <c r="N12" s="7">
        <f>IF(M12="","",TEXT(EDATE(DATEVALUE(M12),6),"yyyy-mm-dd"))</f>
        <v/>
      </c>
      <c r="O12" s="7" t="n"/>
      <c r="P12" s="7">
        <f>IF(K12&lt;&gt;"YES","no",IF(L12="Justified — objective criteria","no — justified",IF(O12="Yes","no — remedied",IF(L12="Not justified","YES — Art 10","pending analysis"))))</f>
        <v/>
      </c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>
        <f>IF(F13&gt;0,ROUND((F13-E13)/F13*100,1),"")</f>
        <v/>
      </c>
      <c r="J13" s="7">
        <f>IF(H13&gt;0,ROUND((H13-G13)/H13*100,1),"")</f>
        <v/>
      </c>
      <c r="K13" s="7">
        <f>IF(I13="","",IF(OR(ABS(I13)&gt;=5,ABS(J13)&gt;=5),"YES","no"))</f>
        <v/>
      </c>
      <c r="L13" s="7" t="n"/>
      <c r="M13" s="7" t="n"/>
      <c r="N13" s="7">
        <f>IF(M13="","",TEXT(EDATE(DATEVALUE(M13),6),"yyyy-mm-dd"))</f>
        <v/>
      </c>
      <c r="O13" s="7" t="n"/>
      <c r="P13" s="7">
        <f>IF(K13&lt;&gt;"YES","no",IF(L13="Justified — objective criteria","no — justified",IF(O13="Yes","no — remedied",IF(L13="Not justified","YES — Art 10","pending analysis"))))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>
        <f>IF(F14&gt;0,ROUND((F14-E14)/F14*100,1),"")</f>
        <v/>
      </c>
      <c r="J14" s="7">
        <f>IF(H14&gt;0,ROUND((H14-G14)/H14*100,1),"")</f>
        <v/>
      </c>
      <c r="K14" s="7">
        <f>IF(I14="","",IF(OR(ABS(I14)&gt;=5,ABS(J14)&gt;=5),"YES","no"))</f>
        <v/>
      </c>
      <c r="L14" s="7" t="n"/>
      <c r="M14" s="7" t="n"/>
      <c r="N14" s="7">
        <f>IF(M14="","",TEXT(EDATE(DATEVALUE(M14),6),"yyyy-mm-dd"))</f>
        <v/>
      </c>
      <c r="O14" s="7" t="n"/>
      <c r="P14" s="7">
        <f>IF(K14&lt;&gt;"YES","no",IF(L14="Justified — objective criteria","no — justified",IF(O14="Yes","no — remedied",IF(L14="Not justified","YES — Art 10","pending analysis"))))</f>
        <v/>
      </c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>
        <f>IF(F15&gt;0,ROUND((F15-E15)/F15*100,1),"")</f>
        <v/>
      </c>
      <c r="J15" s="7">
        <f>IF(H15&gt;0,ROUND((H15-G15)/H15*100,1),"")</f>
        <v/>
      </c>
      <c r="K15" s="7">
        <f>IF(I15="","",IF(OR(ABS(I15)&gt;=5,ABS(J15)&gt;=5),"YES","no"))</f>
        <v/>
      </c>
      <c r="L15" s="7" t="n"/>
      <c r="M15" s="7" t="n"/>
      <c r="N15" s="7">
        <f>IF(M15="","",TEXT(EDATE(DATEVALUE(M15),6),"yyyy-mm-dd"))</f>
        <v/>
      </c>
      <c r="O15" s="7" t="n"/>
      <c r="P15" s="7">
        <f>IF(K15&lt;&gt;"YES","no",IF(L15="Justified — objective criteria","no — justified",IF(O15="Yes","no — remedied",IF(L15="Not justified","YES — Art 10","pending analysis"))))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>
        <f>IF(F16&gt;0,ROUND((F16-E16)/F16*100,1),"")</f>
        <v/>
      </c>
      <c r="J16" s="7">
        <f>IF(H16&gt;0,ROUND((H16-G16)/H16*100,1),"")</f>
        <v/>
      </c>
      <c r="K16" s="7">
        <f>IF(I16="","",IF(OR(ABS(I16)&gt;=5,ABS(J16)&gt;=5),"YES","no"))</f>
        <v/>
      </c>
      <c r="L16" s="7" t="n"/>
      <c r="M16" s="7" t="n"/>
      <c r="N16" s="7">
        <f>IF(M16="","",TEXT(EDATE(DATEVALUE(M16),6),"yyyy-mm-dd"))</f>
        <v/>
      </c>
      <c r="O16" s="7" t="n"/>
      <c r="P16" s="7">
        <f>IF(K16&lt;&gt;"YES","no",IF(L16="Justified — objective criteria","no — justified",IF(O16="Yes","no — remedied",IF(L16="Not justified","YES — Art 10","pending analysis"))))</f>
        <v/>
      </c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>
        <f>IF(F17&gt;0,ROUND((F17-E17)/F17*100,1),"")</f>
        <v/>
      </c>
      <c r="J17" s="7">
        <f>IF(H17&gt;0,ROUND((H17-G17)/H17*100,1),"")</f>
        <v/>
      </c>
      <c r="K17" s="7">
        <f>IF(I17="","",IF(OR(ABS(I17)&gt;=5,ABS(J17)&gt;=5),"YES","no"))</f>
        <v/>
      </c>
      <c r="L17" s="7" t="n"/>
      <c r="M17" s="7" t="n"/>
      <c r="N17" s="7">
        <f>IF(M17="","",TEXT(EDATE(DATEVALUE(M17),6),"yyyy-mm-dd"))</f>
        <v/>
      </c>
      <c r="O17" s="7" t="n"/>
      <c r="P17" s="7">
        <f>IF(K17&lt;&gt;"YES","no",IF(L17="Justified — objective criteria","no — justified",IF(O17="Yes","no — remedied",IF(L17="Not justified","YES — Art 10","pending analysis"))))</f>
        <v/>
      </c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>
        <f>IF(F18&gt;0,ROUND((F18-E18)/F18*100,1),"")</f>
        <v/>
      </c>
      <c r="J18" s="7">
        <f>IF(H18&gt;0,ROUND((H18-G18)/H18*100,1),"")</f>
        <v/>
      </c>
      <c r="K18" s="7">
        <f>IF(I18="","",IF(OR(ABS(I18)&gt;=5,ABS(J18)&gt;=5),"YES","no"))</f>
        <v/>
      </c>
      <c r="L18" s="7" t="n"/>
      <c r="M18" s="7" t="n"/>
      <c r="N18" s="7">
        <f>IF(M18="","",TEXT(EDATE(DATEVALUE(M18),6),"yyyy-mm-dd"))</f>
        <v/>
      </c>
      <c r="O18" s="7" t="n"/>
      <c r="P18" s="7">
        <f>IF(K18&lt;&gt;"YES","no",IF(L18="Justified — objective criteria","no — justified",IF(O18="Yes","no — remedied",IF(L18="Not justified","YES — Art 10","pending analysis"))))</f>
        <v/>
      </c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>
        <f>IF(F19&gt;0,ROUND((F19-E19)/F19*100,1),"")</f>
        <v/>
      </c>
      <c r="J19" s="7">
        <f>IF(H19&gt;0,ROUND((H19-G19)/H19*100,1),"")</f>
        <v/>
      </c>
      <c r="K19" s="7">
        <f>IF(I19="","",IF(OR(ABS(I19)&gt;=5,ABS(J19)&gt;=5),"YES","no"))</f>
        <v/>
      </c>
      <c r="L19" s="7" t="n"/>
      <c r="M19" s="7" t="n"/>
      <c r="N19" s="7">
        <f>IF(M19="","",TEXT(EDATE(DATEVALUE(M19),6),"yyyy-mm-dd"))</f>
        <v/>
      </c>
      <c r="O19" s="7" t="n"/>
      <c r="P19" s="7">
        <f>IF(K19&lt;&gt;"YES","no",IF(L19="Justified — objective criteria","no — justified",IF(O19="Yes","no — remedied",IF(L19="Not justified","YES — Art 10","pending analysis"))))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>
        <f>IF(F20&gt;0,ROUND((F20-E20)/F20*100,1),"")</f>
        <v/>
      </c>
      <c r="J20" s="7">
        <f>IF(H20&gt;0,ROUND((H20-G20)/H20*100,1),"")</f>
        <v/>
      </c>
      <c r="K20" s="7">
        <f>IF(I20="","",IF(OR(ABS(I20)&gt;=5,ABS(J20)&gt;=5),"YES","no"))</f>
        <v/>
      </c>
      <c r="L20" s="7" t="n"/>
      <c r="M20" s="7" t="n"/>
      <c r="N20" s="7">
        <f>IF(M20="","",TEXT(EDATE(DATEVALUE(M20),6),"yyyy-mm-dd"))</f>
        <v/>
      </c>
      <c r="O20" s="7" t="n"/>
      <c r="P20" s="7">
        <f>IF(K20&lt;&gt;"YES","no",IF(L20="Justified — objective criteria","no — justified",IF(O20="Yes","no — remedied",IF(L20="Not justified","YES — Art 10","pending analysis"))))</f>
        <v/>
      </c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>
        <f>IF(F21&gt;0,ROUND((F21-E21)/F21*100,1),"")</f>
        <v/>
      </c>
      <c r="J21" s="7">
        <f>IF(H21&gt;0,ROUND((H21-G21)/H21*100,1),"")</f>
        <v/>
      </c>
      <c r="K21" s="7">
        <f>IF(I21="","",IF(OR(ABS(I21)&gt;=5,ABS(J21)&gt;=5),"YES","no"))</f>
        <v/>
      </c>
      <c r="L21" s="7" t="n"/>
      <c r="M21" s="7" t="n"/>
      <c r="N21" s="7">
        <f>IF(M21="","",TEXT(EDATE(DATEVALUE(M21),6),"yyyy-mm-dd"))</f>
        <v/>
      </c>
      <c r="O21" s="7" t="n"/>
      <c r="P21" s="7">
        <f>IF(K21&lt;&gt;"YES","no",IF(L21="Justified — objective criteria","no — justified",IF(O21="Yes","no — remedied",IF(L21="Not justified","YES — Art 10","pending analysis"))))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>
        <f>IF(F22&gt;0,ROUND((F22-E22)/F22*100,1),"")</f>
        <v/>
      </c>
      <c r="J22" s="7">
        <f>IF(H22&gt;0,ROUND((H22-G22)/H22*100,1),"")</f>
        <v/>
      </c>
      <c r="K22" s="7">
        <f>IF(I22="","",IF(OR(ABS(I22)&gt;=5,ABS(J22)&gt;=5),"YES","no"))</f>
        <v/>
      </c>
      <c r="L22" s="7" t="n"/>
      <c r="M22" s="7" t="n"/>
      <c r="N22" s="7">
        <f>IF(M22="","",TEXT(EDATE(DATEVALUE(M22),6),"yyyy-mm-dd"))</f>
        <v/>
      </c>
      <c r="O22" s="7" t="n"/>
      <c r="P22" s="7">
        <f>IF(K22&lt;&gt;"YES","no",IF(L22="Justified — objective criteria","no — justified",IF(O22="Yes","no — remedied",IF(L22="Not justified","YES — Art 10","pending analysis"))))</f>
        <v/>
      </c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>
        <f>IF(F23&gt;0,ROUND((F23-E23)/F23*100,1),"")</f>
        <v/>
      </c>
      <c r="J23" s="7">
        <f>IF(H23&gt;0,ROUND((H23-G23)/H23*100,1),"")</f>
        <v/>
      </c>
      <c r="K23" s="7">
        <f>IF(I23="","",IF(OR(ABS(I23)&gt;=5,ABS(J23)&gt;=5),"YES","no"))</f>
        <v/>
      </c>
      <c r="L23" s="7" t="n"/>
      <c r="M23" s="7" t="n"/>
      <c r="N23" s="7">
        <f>IF(M23="","",TEXT(EDATE(DATEVALUE(M23),6),"yyyy-mm-dd"))</f>
        <v/>
      </c>
      <c r="O23" s="7" t="n"/>
      <c r="P23" s="7">
        <f>IF(K23&lt;&gt;"YES","no",IF(L23="Justified — objective criteria","no — justified",IF(O23="Yes","no — remedied",IF(L23="Not justified","YES — Art 10","pending analysis"))))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>
        <f>IF(F24&gt;0,ROUND((F24-E24)/F24*100,1),"")</f>
        <v/>
      </c>
      <c r="J24" s="7">
        <f>IF(H24&gt;0,ROUND((H24-G24)/H24*100,1),"")</f>
        <v/>
      </c>
      <c r="K24" s="7">
        <f>IF(I24="","",IF(OR(ABS(I24)&gt;=5,ABS(J24)&gt;=5),"YES","no"))</f>
        <v/>
      </c>
      <c r="L24" s="7" t="n"/>
      <c r="M24" s="7" t="n"/>
      <c r="N24" s="7">
        <f>IF(M24="","",TEXT(EDATE(DATEVALUE(M24),6),"yyyy-mm-dd"))</f>
        <v/>
      </c>
      <c r="O24" s="7" t="n"/>
      <c r="P24" s="7">
        <f>IF(K24&lt;&gt;"YES","no",IF(L24="Justified — objective criteria","no — justified",IF(O24="Yes","no — remedied",IF(L24="Not justified","YES — Art 10","pending analysis"))))</f>
        <v/>
      </c>
    </row>
  </sheetData>
  <mergeCells count="2">
    <mergeCell ref="A1:P1"/>
    <mergeCell ref="A2:P2"/>
  </mergeCells>
  <dataValidations count="2">
    <dataValidation sqref="L5 L6 L7 L8 L9 L10 L11 L12 L13 L14 L15 L16 L17 L18 L19 L20 L21 L22 L23 L24" showDropDown="0" showInputMessage="0" showErrorMessage="0" allowBlank="1" type="list">
      <formula1>"Under analysis,Justified — objective criteria,Not justified"</formula1>
    </dataValidation>
    <dataValidation sqref="O5 O6 O7 O8 O9 O10 O11 O12 O13 O14 O15 O16 O17 O18 O19 O20 O21 O22 O23 O24" showDropDown="0" showInputMessage="0" showErrorMessage="0" allowBlank="1" type="list">
      <formula1>"Yes,No,n/a"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58" customWidth="1" min="1" max="1"/>
    <col width="18" customWidth="1" min="2" max="2"/>
    <col width="60" customWidth="1" min="3" max="3"/>
  </cols>
  <sheetData>
    <row r="1">
      <c r="A1" s="1" t="inlineStr">
        <is>
          <t>Article 9(1) Report Metrics — company-wide</t>
        </is>
      </c>
    </row>
    <row r="2">
      <c r="A2" s="2" t="inlineStr">
        <is>
          <t>Weighted means computed from the Categories sheet. Medians need your raw payroll distribution — input cells.</t>
        </is>
      </c>
    </row>
    <row r="4">
      <c r="A4" s="4" t="inlineStr">
        <is>
          <t>Metric</t>
        </is>
      </c>
      <c r="B4" s="4" t="inlineStr">
        <is>
          <t>Value</t>
        </is>
      </c>
      <c r="C4" s="4" t="inlineStr">
        <is>
          <t>Note / source</t>
        </is>
      </c>
    </row>
    <row r="5">
      <c r="A5" s="7" t="inlineStr">
        <is>
          <t>Mean gender pay gap — basic pay (weighted, computed)</t>
        </is>
      </c>
      <c r="B5" s="7">
        <f>ROUND((SUMPRODUCT(Categories!D5:D24,Categories!F5:F24)-SUMPRODUCT(Categories!C5:C24,Categories!E5:E24))/MAX(SUMPRODUCT(Categories!D5:D24,Categories!F5:F24),1)*100,1)</f>
        <v/>
      </c>
      <c r="C5" s="7" t="inlineStr">
        <is>
          <t>Art 9(1)(a). Weighted from category averages — verify against payroll extract.</t>
        </is>
      </c>
    </row>
    <row r="6">
      <c r="A6" s="7" t="inlineStr">
        <is>
          <t>Median gender pay gap — basic pay (INPUT)</t>
        </is>
      </c>
      <c r="B6" s="7" t="inlineStr"/>
      <c r="C6" s="7" t="inlineStr">
        <is>
          <t>Art 9(1)(b). Compute from raw individual payroll data.</t>
        </is>
      </c>
    </row>
    <row r="7">
      <c r="A7" s="7" t="inlineStr">
        <is>
          <t>Mean gap — complementary/variable components (weighted, computed)</t>
        </is>
      </c>
      <c r="B7" s="7">
        <f>ROUND((SUMPRODUCT(Categories!D5:D24,Categories!H5:H24)-SUMPRODUCT(Categories!C5:C24,Categories!G5:G24))/MAX(SUMPRODUCT(Categories!D5:D24,Categories!H5:H24),1)*100,1)</f>
        <v/>
      </c>
      <c r="C7" s="7" t="inlineStr">
        <is>
          <t>Art 9(1)(c). Bonuses, allowances, benefits in kind — every component counts.</t>
        </is>
      </c>
    </row>
    <row r="8">
      <c r="A8" s="7" t="inlineStr">
        <is>
          <t>Median gap — complementary/variable components (INPUT)</t>
        </is>
      </c>
      <c r="B8" s="7" t="inlineStr"/>
      <c r="C8" s="7" t="inlineStr">
        <is>
          <t>Art 9(1)(d). From raw data.</t>
        </is>
      </c>
    </row>
    <row r="9">
      <c r="A9" s="7" t="inlineStr">
        <is>
          <t>Proportion of female workers receiving variable components (INPUT)</t>
        </is>
      </c>
      <c r="B9" s="7" t="inlineStr"/>
      <c r="C9" s="7" t="inlineStr">
        <is>
          <t>Art 9(1)(e).</t>
        </is>
      </c>
    </row>
    <row r="10">
      <c r="A10" s="7" t="inlineStr">
        <is>
          <t>Proportion of male workers receiving variable components (INPUT)</t>
        </is>
      </c>
      <c r="B10" s="7" t="inlineStr"/>
      <c r="C10" s="7" t="inlineStr">
        <is>
          <t>Art 9(1)(e).</t>
        </is>
      </c>
    </row>
    <row r="11">
      <c r="A11" s="7" t="inlineStr">
        <is>
          <t>Quartile distribution</t>
        </is>
      </c>
      <c r="B11" s="7" t="inlineStr">
        <is>
          <t>→ see Quartiles sheet</t>
        </is>
      </c>
      <c r="C11" s="7" t="inlineStr">
        <is>
          <t>Art 9(1)(f).</t>
        </is>
      </c>
    </row>
    <row r="12">
      <c r="A12" s="7" t="inlineStr">
        <is>
          <t>Per-category gaps</t>
        </is>
      </c>
      <c r="B12" s="7" t="inlineStr">
        <is>
          <t>→ see Categories sheet</t>
        </is>
      </c>
      <c r="C12" s="7" t="inlineStr">
        <is>
          <t>Art 9(1)(g) — basic and variable split.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6" customWidth="1" min="4" max="4"/>
    <col width="16" customWidth="1" min="5" max="5"/>
  </cols>
  <sheetData>
    <row r="1">
      <c r="A1" s="1" t="inlineStr">
        <is>
          <t>Quartile Pay Bands (Art 9(1)(f))</t>
        </is>
      </c>
    </row>
    <row r="2">
      <c r="A2" s="2" t="inlineStr">
        <is>
          <t>Sort all workers by hourly/annual pay, split into four equal bands, count by gender per band.</t>
        </is>
      </c>
    </row>
    <row r="4">
      <c r="A4" s="4" t="inlineStr">
        <is>
          <t>Quartile</t>
        </is>
      </c>
      <c r="B4" s="4" t="inlineStr">
        <is>
          <t>Female count</t>
        </is>
      </c>
      <c r="C4" s="4" t="inlineStr">
        <is>
          <t>Male count</t>
        </is>
      </c>
      <c r="D4" s="4" t="inlineStr">
        <is>
          <t>Female % (computed)</t>
        </is>
      </c>
      <c r="E4" s="4" t="inlineStr">
        <is>
          <t>Male % (computed)</t>
        </is>
      </c>
    </row>
    <row r="5">
      <c r="A5" s="7" t="inlineStr">
        <is>
          <t>Lower</t>
        </is>
      </c>
      <c r="B5" s="8" t="n">
        <v>42</v>
      </c>
      <c r="C5" s="8" t="n">
        <v>38</v>
      </c>
      <c r="D5" s="7">
        <f>IF(B5+C5=0,"",ROUND(B5/(B5+C5)*100,1))</f>
        <v/>
      </c>
      <c r="E5" s="7">
        <f>IF(B5+C5=0,"",ROUND(C5/(B5+C5)*100,1))</f>
        <v/>
      </c>
    </row>
    <row r="6">
      <c r="A6" s="7" t="inlineStr">
        <is>
          <t>Lower-middle</t>
        </is>
      </c>
      <c r="B6" s="8" t="n">
        <v>35</v>
      </c>
      <c r="C6" s="8" t="n">
        <v>45</v>
      </c>
      <c r="D6" s="7">
        <f>IF(B6+C6=0,"",ROUND(B6/(B6+C6)*100,1))</f>
        <v/>
      </c>
      <c r="E6" s="7">
        <f>IF(B6+C6=0,"",ROUND(C6/(B6+C6)*100,1))</f>
        <v/>
      </c>
    </row>
    <row r="7">
      <c r="A7" s="7" t="inlineStr">
        <is>
          <t>Upper-middle</t>
        </is>
      </c>
      <c r="B7" s="8" t="n">
        <v>28</v>
      </c>
      <c r="C7" s="8" t="n">
        <v>52</v>
      </c>
      <c r="D7" s="7">
        <f>IF(B7+C7=0,"",ROUND(B7/(B7+C7)*100,1))</f>
        <v/>
      </c>
      <c r="E7" s="7">
        <f>IF(B7+C7=0,"",ROUND(C7/(B7+C7)*100,1))</f>
        <v/>
      </c>
    </row>
    <row r="8">
      <c r="A8" s="7" t="inlineStr">
        <is>
          <t>Upper</t>
        </is>
      </c>
      <c r="B8" s="8" t="n">
        <v>21</v>
      </c>
      <c r="C8" s="8" t="n">
        <v>59</v>
      </c>
      <c r="D8" s="7">
        <f>IF(B8+C8=0,"",ROUND(B8/(B8+C8)*100,1))</f>
        <v/>
      </c>
      <c r="E8" s="7">
        <f>IF(B8+C8=0,"",ROUND(C8/(B8+C8)*100,1))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8" customWidth="1" min="1" max="1"/>
    <col width="72" customWidth="1" min="2" max="2"/>
    <col width="18" customWidth="1" min="3" max="3"/>
    <col width="44" customWidth="1" min="4" max="4"/>
  </cols>
  <sheetData>
    <row r="1">
      <c r="A1" s="1" t="inlineStr">
        <is>
          <t>Joint Pay Assessment Checklist (Art 10(2)(a)–(g))</t>
        </is>
      </c>
    </row>
    <row r="2">
      <c r="A2" s="2" t="inlineStr">
        <is>
          <t>Required only when all three Art 10(1) conditions are met. Carried out in cooperation with workers' representatives.</t>
        </is>
      </c>
    </row>
    <row r="4">
      <c r="A4" s="4" t="inlineStr">
        <is>
          <t>Ref</t>
        </is>
      </c>
      <c r="B4" s="4" t="inlineStr">
        <is>
          <t>Element</t>
        </is>
      </c>
      <c r="C4" s="4" t="inlineStr">
        <is>
          <t>Status</t>
        </is>
      </c>
      <c r="D4" s="4" t="inlineStr">
        <is>
          <t>Notes / evidence</t>
        </is>
      </c>
    </row>
    <row r="5">
      <c r="A5" s="7" t="inlineStr">
        <is>
          <t>10(2)(a)</t>
        </is>
      </c>
      <c r="B5" s="9" t="inlineStr">
        <is>
          <t>Proportion of female and male workers in each category of workers</t>
        </is>
      </c>
      <c r="C5" s="7" t="inlineStr">
        <is>
          <t>Not started</t>
        </is>
      </c>
      <c r="D5" s="7" t="n"/>
    </row>
    <row r="6">
      <c r="A6" s="7" t="inlineStr">
        <is>
          <t>10(2)(b)</t>
        </is>
      </c>
      <c r="B6" s="9" t="inlineStr">
        <is>
          <t>Average female and male pay levels per category, incl. complementary/variable components</t>
        </is>
      </c>
      <c r="C6" s="7" t="inlineStr">
        <is>
          <t>Not started</t>
        </is>
      </c>
      <c r="D6" s="7" t="n"/>
    </row>
    <row r="7">
      <c r="A7" s="7" t="inlineStr">
        <is>
          <t>10(2)(c)</t>
        </is>
      </c>
      <c r="B7" s="9" t="inlineStr">
        <is>
          <t>Any differences in average pay between female and male workers per category</t>
        </is>
      </c>
      <c r="C7" s="7" t="inlineStr">
        <is>
          <t>Not started</t>
        </is>
      </c>
      <c r="D7" s="7" t="n"/>
    </row>
    <row r="8">
      <c r="A8" s="7" t="inlineStr">
        <is>
          <t>10(2)(d)</t>
        </is>
      </c>
      <c r="B8" s="9" t="inlineStr">
        <is>
          <t>Reasons for differences, based on objective gender-neutral criteria established jointly with workers' representatives</t>
        </is>
      </c>
      <c r="C8" s="7" t="inlineStr">
        <is>
          <t>Not started</t>
        </is>
      </c>
      <c r="D8" s="7" t="n"/>
    </row>
    <row r="9">
      <c r="A9" s="7" t="inlineStr">
        <is>
          <t>10(2)(e)</t>
        </is>
      </c>
      <c r="B9" s="9" t="inlineStr">
        <is>
          <t>Proportion of female and male workers who received a pay improvement after return from maternity/paternity/parental/carers' leave</t>
        </is>
      </c>
      <c r="C9" s="7" t="inlineStr">
        <is>
          <t>Not started</t>
        </is>
      </c>
      <c r="D9" s="7" t="n"/>
    </row>
    <row r="10">
      <c r="A10" s="7" t="inlineStr">
        <is>
          <t>10(2)(f)</t>
        </is>
      </c>
      <c r="B10" s="9" t="inlineStr">
        <is>
          <t>Measures to address unjustified pay differences, incl. timeline and responsibilities</t>
        </is>
      </c>
      <c r="C10" s="7" t="inlineStr">
        <is>
          <t>Not started</t>
        </is>
      </c>
      <c r="D10" s="7" t="n"/>
    </row>
    <row r="11">
      <c r="A11" s="7" t="inlineStr">
        <is>
          <t>10(2)(g)</t>
        </is>
      </c>
      <c r="B11" s="9" t="inlineStr">
        <is>
          <t>Evaluation of the effectiveness of measures from previous joint pay assessments</t>
        </is>
      </c>
      <c r="C11" s="7" t="inlineStr">
        <is>
          <t>Not started</t>
        </is>
      </c>
      <c r="D11" s="7" t="n"/>
    </row>
  </sheetData>
  <mergeCells count="2">
    <mergeCell ref="A1:D1"/>
    <mergeCell ref="A2:D2"/>
  </mergeCells>
  <dataValidations count="1">
    <dataValidation sqref="C5 C6 C7 C8 C9 C10 C11" showDropDown="0" showInputMessage="0" showErrorMessage="0" allowBlank="1" type="list">
      <formula1>"Not started,In progress,Complete,n/a"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20" customWidth="1" min="3" max="3"/>
    <col width="22" customWidth="1" min="4" max="4"/>
    <col width="52" customWidth="1" min="5" max="5"/>
  </cols>
  <sheetData>
    <row r="1">
      <c r="A1" s="1" t="inlineStr">
        <is>
          <t>Reporting Thresholds, Deadlines &amp; Jurisdictions</t>
        </is>
      </c>
    </row>
    <row r="2">
      <c r="A2" s="2" t="inlineStr">
        <is>
          <t>Directive (EU) 2023/970 baseline + national variations (July 2026) + UK and Norway parallels.</t>
        </is>
      </c>
    </row>
    <row r="4">
      <c r="A4" s="4" t="inlineStr">
        <is>
          <t>Regime / size band</t>
        </is>
      </c>
      <c r="B4" s="4" t="inlineStr">
        <is>
          <t>Frequency</t>
        </is>
      </c>
      <c r="C4" s="4" t="inlineStr">
        <is>
          <t>First report due</t>
        </is>
      </c>
      <c r="D4" s="4" t="inlineStr">
        <is>
          <t>Data year</t>
        </is>
      </c>
      <c r="E4" s="4" t="inlineStr">
        <is>
          <t>Notes</t>
        </is>
      </c>
    </row>
    <row r="5">
      <c r="A5" s="9" t="inlineStr">
        <is>
          <t>EU — 250+ workers (Art 9(2))</t>
        </is>
      </c>
      <c r="B5" s="9" t="inlineStr">
        <is>
          <t>Annual</t>
        </is>
      </c>
      <c r="C5" s="9" t="inlineStr">
        <is>
          <t>7 June 2027</t>
        </is>
      </c>
      <c r="D5" s="9" t="inlineStr">
        <is>
          <t>2026</t>
        </is>
      </c>
      <c r="E5" s="9" t="inlineStr">
        <is>
          <t>Then every year.</t>
        </is>
      </c>
    </row>
    <row r="6">
      <c r="A6" s="9" t="inlineStr">
        <is>
          <t>EU — 150–249 workers (Art 9(3))</t>
        </is>
      </c>
      <c r="B6" s="9" t="inlineStr">
        <is>
          <t>Every 3 years</t>
        </is>
      </c>
      <c r="C6" s="9" t="inlineStr">
        <is>
          <t>7 June 2027</t>
        </is>
      </c>
      <c r="D6" s="9" t="inlineStr">
        <is>
          <t>2026</t>
        </is>
      </c>
      <c r="E6" s="9" t="inlineStr">
        <is>
          <t>Then 2030, 2033 …</t>
        </is>
      </c>
    </row>
    <row r="7">
      <c r="A7" s="9" t="inlineStr">
        <is>
          <t>EU — 100–149 workers (Art 9(4))</t>
        </is>
      </c>
      <c r="B7" s="9" t="inlineStr">
        <is>
          <t>Every 3 years</t>
        </is>
      </c>
      <c r="C7" s="9" t="inlineStr">
        <is>
          <t>7 June 2031</t>
        </is>
      </c>
      <c r="D7" s="9" t="inlineStr">
        <is>
          <t>2030</t>
        </is>
      </c>
      <c r="E7" s="9" t="inlineStr">
        <is>
          <t>Member states may set lower thresholds.</t>
        </is>
      </c>
    </row>
    <row r="8">
      <c r="A8" s="9" t="inlineStr">
        <is>
          <t>EU — &lt;100 workers</t>
        </is>
      </c>
      <c r="B8" s="9" t="inlineStr">
        <is>
          <t>Voluntary (EU level)</t>
        </is>
      </c>
      <c r="C8" s="9" t="inlineStr">
        <is>
          <t>—</t>
        </is>
      </c>
      <c r="D8" s="9" t="inlineStr">
        <is>
          <t>—</t>
        </is>
      </c>
      <c r="E8" s="9" t="inlineStr">
        <is>
          <t>National law may still require reporting.</t>
        </is>
      </c>
    </row>
    <row r="9">
      <c r="A9" s="9" t="inlineStr">
        <is>
          <t>National variation — Slovakia</t>
        </is>
      </c>
      <c r="B9" s="9" t="inlineStr">
        <is>
          <t>Annual</t>
        </is>
      </c>
      <c r="C9" s="9" t="inlineStr">
        <is>
          <t>15 April 2027 (150+)</t>
        </is>
      </c>
      <c r="D9" s="9" t="inlineStr">
        <is>
          <t>2026</t>
        </is>
      </c>
      <c r="E9" s="9" t="inlineStr">
        <is>
          <t>Earlier than the directive baseline.</t>
        </is>
      </c>
    </row>
    <row r="10">
      <c r="A10" s="9" t="inlineStr">
        <is>
          <t>National variation — Germany (draft)</t>
        </is>
      </c>
      <c r="B10" s="9" t="inlineStr">
        <is>
          <t>tbd</t>
        </is>
      </c>
      <c r="C10" s="9" t="inlineStr">
        <is>
          <t>law expected 2027</t>
        </is>
      </c>
      <c r="D10" s="9" t="inlineStr">
        <is>
          <t>tbd</t>
        </is>
      </c>
      <c r="E10" s="9" t="inlineStr">
        <is>
          <t>First reporting signalled for 2028 — plan to the directive, not the draft.</t>
        </is>
      </c>
    </row>
    <row r="11">
      <c r="A11" s="9" t="inlineStr">
        <is>
          <t>National variation — NL / FR (targets)</t>
        </is>
      </c>
      <c r="B11" s="9" t="inlineStr">
        <is>
          <t>per directive</t>
        </is>
      </c>
      <c r="C11" s="9" t="inlineStr">
        <is>
          <t>national laws ~1 Jan 2027</t>
        </is>
      </c>
      <c r="D11" s="9" t="inlineStr">
        <is>
          <t>2026</t>
        </is>
      </c>
      <c r="E11" s="9" t="inlineStr">
        <is>
          <t>Transposition late; directive data years unchanged.</t>
        </is>
      </c>
    </row>
    <row r="12">
      <c r="A12" s="9" t="inlineStr">
        <is>
          <t>UK — Equality Act (250+)</t>
        </is>
      </c>
      <c r="B12" s="9" t="inlineStr">
        <is>
          <t>Annual</t>
        </is>
      </c>
      <c r="C12" s="9" t="inlineStr">
        <is>
          <t>already in force</t>
        </is>
      </c>
      <c r="D12" s="9" t="inlineStr">
        <is>
          <t>snapshot 31 Mar / 5 Apr</t>
        </is>
      </c>
      <c r="E12" s="9" t="inlineStr">
        <is>
          <t>Six metrics; no category-level 5% trigger.</t>
        </is>
      </c>
    </row>
    <row r="13">
      <c r="A13" s="9" t="inlineStr">
        <is>
          <t>Norway — ARP (public + private 50+)</t>
        </is>
      </c>
      <c r="B13" s="9" t="inlineStr">
        <is>
          <t>Every 2 years</t>
        </is>
      </c>
      <c r="C13" s="9" t="inlineStr">
        <is>
          <t>already in force</t>
        </is>
      </c>
      <c r="D13" s="9" t="inlineStr">
        <is>
          <t>—</t>
        </is>
      </c>
      <c r="E13" s="9" t="inlineStr">
        <is>
          <t>Pay mapping by gender &amp; equal value; EU directive EEA-relevant, implementation announced Nov 2025.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2026-07-17T07:41:48Z</dcterms:created>
  <dcterms:modified xsi:type="dcterms:W3CDTF">2026-07-17T07:41:48Z</dcterms:modified>
</cp:coreProperties>
</file>